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876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Sheet1!$G$1:$G$18</definedName>
  </definedNames>
  <calcPr calcId="125725" calcMode="manual"/>
</workbook>
</file>

<file path=xl/calcChain.xml><?xml version="1.0" encoding="utf-8"?>
<calcChain xmlns="http://schemas.openxmlformats.org/spreadsheetml/2006/main">
  <c r="G18" i="1"/>
  <c r="A18"/>
  <c r="G17"/>
  <c r="A17"/>
  <c r="G16"/>
  <c r="E16"/>
  <c r="A16"/>
  <c r="G15"/>
  <c r="A15"/>
  <c r="G14"/>
  <c r="A14"/>
  <c r="G13"/>
  <c r="A13"/>
  <c r="G12"/>
  <c r="G11"/>
  <c r="A11"/>
  <c r="G10"/>
  <c r="A10"/>
  <c r="G9"/>
  <c r="G8"/>
  <c r="G7"/>
  <c r="A7"/>
  <c r="G6"/>
  <c r="A6"/>
  <c r="G5"/>
  <c r="A5"/>
  <c r="G4"/>
  <c r="A4"/>
  <c r="G3"/>
  <c r="A3"/>
  <c r="G2"/>
  <c r="E2"/>
  <c r="A2"/>
</calcChain>
</file>

<file path=xl/sharedStrings.xml><?xml version="1.0" encoding="utf-8"?>
<sst xmlns="http://schemas.openxmlformats.org/spreadsheetml/2006/main" count="58" uniqueCount="35">
  <si>
    <t>StatisticDate</t>
  </si>
  <si>
    <t>InstrumentTypeCode</t>
  </si>
  <si>
    <t>ShortName</t>
  </si>
  <si>
    <t>InstrumentDescription</t>
  </si>
  <si>
    <t>ExpiryDate</t>
  </si>
  <si>
    <t>Static Spot</t>
  </si>
  <si>
    <t>DELTA</t>
  </si>
  <si>
    <t>CANDO</t>
  </si>
  <si>
    <t>YGLQ</t>
  </si>
  <si>
    <t>Down-and-Out Barrier Call Spread on ALSI</t>
  </si>
  <si>
    <t>YGRQ</t>
  </si>
  <si>
    <t>Strike Resetting Put on DTOP</t>
  </si>
  <si>
    <t>YGJQ</t>
  </si>
  <si>
    <t>YFTQ</t>
  </si>
  <si>
    <t>Up-and-In Barrier Call BIL</t>
  </si>
  <si>
    <t>YGGQ</t>
  </si>
  <si>
    <t>Down-and-In Barrier Put Option on LON</t>
  </si>
  <si>
    <t>YGKQ</t>
  </si>
  <si>
    <t>Up-and-In Barrier Call SAB</t>
  </si>
  <si>
    <t>YGOQ</t>
  </si>
  <si>
    <t>Floored Opti-Spread</t>
  </si>
  <si>
    <t>YGPQ</t>
  </si>
  <si>
    <t>YFSQ</t>
  </si>
  <si>
    <t>Stike Resetting Put on DTOP</t>
  </si>
  <si>
    <t>YFOQ</t>
  </si>
  <si>
    <t>YFDQ</t>
  </si>
  <si>
    <t>XW7Q</t>
  </si>
  <si>
    <t>Stike Resetting Put on DTOP Funded by Put</t>
  </si>
  <si>
    <t>YDAQ</t>
  </si>
  <si>
    <t>Down-and-Out Barrier Put Option on ALSI</t>
  </si>
  <si>
    <t>YFHQ</t>
  </si>
  <si>
    <t>Worst of Call</t>
  </si>
  <si>
    <t>YGMQ</t>
  </si>
  <si>
    <t>YFBQ</t>
  </si>
  <si>
    <t>YBLQ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</si>
</sst>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2" borderId="1" xfId="2" applyFont="1" applyFill="1" applyBorder="1"/>
    <xf numFmtId="2" fontId="3" fillId="2" borderId="0" xfId="2" applyNumberFormat="1" applyFont="1" applyFill="1"/>
    <xf numFmtId="14" fontId="2" fillId="0" borderId="1" xfId="2" applyNumberFormat="1" applyFont="1" applyBorder="1"/>
    <xf numFmtId="0" fontId="2" fillId="0" borderId="1" xfId="2" applyFont="1" applyBorder="1"/>
    <xf numFmtId="2" fontId="2" fillId="0" borderId="0" xfId="2" applyNumberFormat="1"/>
    <xf numFmtId="10" fontId="2" fillId="3" borderId="0" xfId="1" applyNumberFormat="1" applyFont="1" applyFill="1"/>
    <xf numFmtId="0" fontId="2" fillId="0" borderId="1" xfId="2" applyBorder="1"/>
    <xf numFmtId="0" fontId="2" fillId="4" borderId="0" xfId="2" applyFill="1"/>
    <xf numFmtId="0" fontId="2" fillId="0" borderId="0" xfId="2"/>
    <xf numFmtId="14" fontId="2" fillId="0" borderId="1" xfId="2" applyNumberFormat="1" applyFont="1" applyFill="1" applyBorder="1"/>
    <xf numFmtId="0" fontId="2" fillId="0" borderId="1" xfId="2" applyFont="1" applyFill="1" applyBorder="1"/>
    <xf numFmtId="2" fontId="2" fillId="0" borderId="0" xfId="2" applyNumberFormat="1" applyFill="1"/>
  </cellXfs>
  <cellStyles count="3">
    <cellStyle name="Normal" xfId="0" builtinId="0"/>
    <cellStyle name="Normal_EXOTICS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Valuations_Database/EXO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dcfsv01\Share\Groups\OPS\zAntonie\EXOTICS%20MC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OTICS"/>
      <sheetName val="Exotic Checks"/>
      <sheetName val="Exotic Underlying"/>
      <sheetName val="Citi &amp; IDX"/>
      <sheetName val="Timer Puts"/>
      <sheetName val="Local Vol"/>
      <sheetName val="Sheet1"/>
      <sheetName val="Rand$ Vol"/>
      <sheetName val="SuperD"/>
      <sheetName val="IDX"/>
      <sheetName val="YieldX"/>
      <sheetName val="RSA Public Holidays"/>
    </sheetNames>
    <sheetDataSet>
      <sheetData sheetId="0"/>
      <sheetData sheetId="1"/>
      <sheetData sheetId="2"/>
      <sheetData sheetId="3"/>
      <sheetData sheetId="4"/>
      <sheetData sheetId="5">
        <row r="3">
          <cell r="D3" t="str">
            <v>InstrumentTypeCode</v>
          </cell>
          <cell r="E3" t="str">
            <v>InstrumentDescription</v>
          </cell>
          <cell r="F3" t="str">
            <v>ExpiryDate</v>
          </cell>
          <cell r="G3" t="str">
            <v>Spot</v>
          </cell>
          <cell r="H3" t="str">
            <v>MTM</v>
          </cell>
          <cell r="I3" t="str">
            <v>Spot</v>
          </cell>
          <cell r="J3" t="str">
            <v>MTM</v>
          </cell>
          <cell r="K3" t="str">
            <v>DELTA</v>
          </cell>
        </row>
        <row r="4">
          <cell r="D4" t="str">
            <v>XW7Q</v>
          </cell>
          <cell r="E4" t="str">
            <v>Stike Resetting Put on DTOP</v>
          </cell>
          <cell r="F4">
            <v>41718</v>
          </cell>
          <cell r="G4">
            <v>115.4858416265605</v>
          </cell>
          <cell r="H4">
            <v>116.67287669533727</v>
          </cell>
          <cell r="I4">
            <v>120.33027290274065</v>
          </cell>
          <cell r="J4">
            <v>121.58512024272052</v>
          </cell>
          <cell r="K4">
            <v>-0.20352321135910123</v>
          </cell>
        </row>
        <row r="5">
          <cell r="D5" t="str">
            <v>YDAQ</v>
          </cell>
          <cell r="E5" t="str">
            <v>Down-and-Out Barrier Put Option on ALSI</v>
          </cell>
          <cell r="F5">
            <v>41718</v>
          </cell>
          <cell r="G5">
            <v>14.884625450468524</v>
          </cell>
          <cell r="H5">
            <v>15.037618857681565</v>
          </cell>
          <cell r="I5">
            <v>16.252954247640467</v>
          </cell>
          <cell r="J5">
            <v>16.422445896852892</v>
          </cell>
          <cell r="K5">
            <v>-1.2794478031637671E-2</v>
          </cell>
        </row>
        <row r="6">
          <cell r="D6" t="str">
            <v>YBLQ</v>
          </cell>
          <cell r="E6" t="str">
            <v>Stike Resetting Put on DTOP</v>
          </cell>
          <cell r="F6">
            <v>41662</v>
          </cell>
          <cell r="G6">
            <v>4.9612192211386077</v>
          </cell>
          <cell r="H6">
            <v>4.9706404456643147</v>
          </cell>
          <cell r="I6">
            <v>7.0074002402084048</v>
          </cell>
          <cell r="J6">
            <v>7.0217317598605158</v>
          </cell>
          <cell r="K6">
            <v>-3.8367997409443785E-2</v>
          </cell>
        </row>
        <row r="7">
          <cell r="D7" t="str">
            <v>YFDQ</v>
          </cell>
          <cell r="E7" t="str">
            <v>Floor Opti Spread</v>
          </cell>
          <cell r="F7">
            <v>41740</v>
          </cell>
          <cell r="G7">
            <v>1138.2011248600334</v>
          </cell>
          <cell r="H7">
            <v>1153.7709095689879</v>
          </cell>
          <cell r="I7">
            <v>1365.2179918016714</v>
          </cell>
          <cell r="J7">
            <v>1384.09984120936</v>
          </cell>
          <cell r="K7">
            <v>3.3772221137594456</v>
          </cell>
        </row>
        <row r="8">
          <cell r="D8" t="str">
            <v>YFBQ</v>
          </cell>
          <cell r="E8" t="str">
            <v>Stike Resetting Put on DTOP</v>
          </cell>
          <cell r="F8">
            <v>41710</v>
          </cell>
          <cell r="G8">
            <v>54.010761404056744</v>
          </cell>
          <cell r="H8">
            <v>54.500105964562508</v>
          </cell>
          <cell r="I8">
            <v>57.794643321606074</v>
          </cell>
          <cell r="J8">
            <v>58.326893803548472</v>
          </cell>
          <cell r="K8">
            <v>-0.13576730906906614</v>
          </cell>
        </row>
        <row r="9">
          <cell r="D9" t="str">
            <v>YFHQ</v>
          </cell>
          <cell r="E9" t="str">
            <v>Worst Of Call on Basket</v>
          </cell>
          <cell r="F9">
            <v>41718</v>
          </cell>
          <cell r="G9">
            <v>4.6508933597436481</v>
          </cell>
          <cell r="H9">
            <v>4.6986981247382067</v>
          </cell>
          <cell r="I9">
            <v>5.5482814814626256</v>
          </cell>
          <cell r="J9">
            <v>5.6061409551471941</v>
          </cell>
          <cell r="K9">
            <v>1.4342235454261352</v>
          </cell>
        </row>
        <row r="10">
          <cell r="D10" t="str">
            <v>YFOQ</v>
          </cell>
          <cell r="E10" t="str">
            <v>Stike Resetting Put on DTOP</v>
          </cell>
          <cell r="F10">
            <v>41752</v>
          </cell>
          <cell r="G10">
            <v>140.32701617312455</v>
          </cell>
          <cell r="H10">
            <v>142.51150870092243</v>
          </cell>
          <cell r="I10">
            <v>145.60345581582345</v>
          </cell>
          <cell r="J10">
            <v>147.89226570215024</v>
          </cell>
          <cell r="K10">
            <v>-0.19524112640762242</v>
          </cell>
        </row>
        <row r="11">
          <cell r="D11" t="str">
            <v>YFSQ</v>
          </cell>
          <cell r="E11" t="str">
            <v>Stike Resetting Put on DTOP</v>
          </cell>
          <cell r="F11">
            <v>41800</v>
          </cell>
          <cell r="G11">
            <v>281.13323312488234</v>
          </cell>
          <cell r="H11">
            <v>287.5289925425119</v>
          </cell>
          <cell r="I11">
            <v>280.87167556676366</v>
          </cell>
          <cell r="J11">
            <v>287.30413622145636</v>
          </cell>
          <cell r="K11">
            <v>-0.21011020657158075</v>
          </cell>
        </row>
        <row r="12">
          <cell r="D12" t="str">
            <v>YFTQ</v>
          </cell>
          <cell r="E12" t="str">
            <v>Up-and-In Barrier Call Option on BIL</v>
          </cell>
          <cell r="F12">
            <v>41809</v>
          </cell>
          <cell r="G12">
            <v>1.1833253121632836</v>
          </cell>
          <cell r="H12">
            <v>1.2127301195977749</v>
          </cell>
          <cell r="I12">
            <v>1.5204490621031894</v>
          </cell>
          <cell r="J12">
            <v>1.5584702256101854</v>
          </cell>
          <cell r="K12">
            <v>6.311787948923199E-2</v>
          </cell>
        </row>
        <row r="13">
          <cell r="D13" t="str">
            <v>YGGQ</v>
          </cell>
          <cell r="E13" t="str">
            <v>Down-and-In Barrier Put Option on LON</v>
          </cell>
          <cell r="F13">
            <v>41809</v>
          </cell>
          <cell r="G13">
            <v>1.461319682320994E-3</v>
          </cell>
          <cell r="H13">
            <v>1.4976324556701297E-3</v>
          </cell>
          <cell r="I13">
            <v>1.6952080369345701E-3</v>
          </cell>
          <cell r="J13">
            <v>1.7375993169564776E-3</v>
          </cell>
          <cell r="K13">
            <v>-5.800986476599177E-4</v>
          </cell>
        </row>
        <row r="14">
          <cell r="D14" t="str">
            <v>YGJQ</v>
          </cell>
          <cell r="E14" t="str">
            <v>Ladder Reset Put on DTOP</v>
          </cell>
          <cell r="F14">
            <v>41842</v>
          </cell>
          <cell r="G14">
            <v>208.33088466426597</v>
          </cell>
          <cell r="H14">
            <v>214.66865670720193</v>
          </cell>
          <cell r="I14">
            <v>212.10233302997756</v>
          </cell>
          <cell r="J14">
            <v>218.58877757170637</v>
          </cell>
          <cell r="K14">
            <v>-7.8364076900853785E-2</v>
          </cell>
        </row>
        <row r="15">
          <cell r="D15" t="str">
            <v>YGKQ</v>
          </cell>
          <cell r="E15" t="str">
            <v>Up-and-In Barrier Call Option on SAB</v>
          </cell>
          <cell r="F15">
            <v>41809</v>
          </cell>
          <cell r="G15">
            <v>5.0403848410032213</v>
          </cell>
          <cell r="H15">
            <v>5.1656348835079973</v>
          </cell>
          <cell r="I15">
            <v>7.3562088886245345</v>
          </cell>
          <cell r="J15">
            <v>7.5401621876315543</v>
          </cell>
          <cell r="K15">
            <v>0.16257984822661023</v>
          </cell>
        </row>
        <row r="16">
          <cell r="D16" t="str">
            <v>YGLQ</v>
          </cell>
          <cell r="E16" t="str">
            <v>Down-and-Out Barrier Call Spread on ALSI</v>
          </cell>
          <cell r="F16">
            <v>41900</v>
          </cell>
          <cell r="G16">
            <v>-768.98555469133134</v>
          </cell>
          <cell r="H16">
            <v>-800.15126503055103</v>
          </cell>
          <cell r="I16">
            <v>-625.29359674771922</v>
          </cell>
          <cell r="J16">
            <v>-650.73870174255626</v>
          </cell>
          <cell r="K16">
            <v>-0.74471438541897061</v>
          </cell>
        </row>
        <row r="17">
          <cell r="D17" t="str">
            <v>YGMQ</v>
          </cell>
          <cell r="E17" t="str">
            <v>Down-and-Out Barrier Put Option on ALSI</v>
          </cell>
          <cell r="F17">
            <v>41718</v>
          </cell>
          <cell r="G17">
            <v>226.17853785010553</v>
          </cell>
          <cell r="H17">
            <v>228.50334106798306</v>
          </cell>
          <cell r="I17">
            <v>228.95654971738438</v>
          </cell>
          <cell r="J17">
            <v>231.34419091899667</v>
          </cell>
          <cell r="K17">
            <v>-1.8488833161152008E-2</v>
          </cell>
        </row>
        <row r="18">
          <cell r="D18" t="str">
            <v>YGOQ</v>
          </cell>
          <cell r="E18" t="str">
            <v>Floor Opti Spread</v>
          </cell>
          <cell r="F18">
            <v>41809</v>
          </cell>
          <cell r="G18">
            <v>328.4619760030028</v>
          </cell>
          <cell r="H18">
            <v>336.62402667042574</v>
          </cell>
          <cell r="I18">
            <v>414.20805619233647</v>
          </cell>
          <cell r="J18">
            <v>424.56596467012469</v>
          </cell>
          <cell r="K18">
            <v>7.7204849511008344</v>
          </cell>
        </row>
        <row r="19">
          <cell r="D19" t="str">
            <v>YGPQ</v>
          </cell>
          <cell r="E19" t="str">
            <v>Floor Opti Spread</v>
          </cell>
          <cell r="F19">
            <v>41809</v>
          </cell>
          <cell r="G19">
            <v>425.63717537845463</v>
          </cell>
          <cell r="H19">
            <v>436.21396187183547</v>
          </cell>
          <cell r="I19">
            <v>532.59593128911081</v>
          </cell>
          <cell r="J19">
            <v>545.91431037291443</v>
          </cell>
          <cell r="K19">
            <v>8.4987281722646593</v>
          </cell>
        </row>
        <row r="20">
          <cell r="D20" t="str">
            <v>YGRQ</v>
          </cell>
          <cell r="E20" t="str">
            <v>Ladder Reset Put on DTOP</v>
          </cell>
          <cell r="F20">
            <v>41884</v>
          </cell>
          <cell r="G20">
            <v>194.7763563388325</v>
          </cell>
          <cell r="H20">
            <v>202.11916741738082</v>
          </cell>
          <cell r="I20">
            <v>195.67740467242919</v>
          </cell>
          <cell r="J20">
            <v>203.08616154290291</v>
          </cell>
          <cell r="K20">
            <v>-0.10184286566381834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osing Prices"/>
      <sheetName val="Summury"/>
      <sheetName val="FCO Prices Original"/>
      <sheetName val="SAFEX Close Out"/>
      <sheetName val="IDX Closing Prices"/>
      <sheetName val="YXFullZeroes"/>
      <sheetName val="ALSI"/>
      <sheetName val="DTOP"/>
      <sheetName val="ABLQ"/>
      <sheetName val="ACLQ"/>
      <sheetName val="AGLQ"/>
      <sheetName val="AEGQ"/>
      <sheetName val="AMSQ"/>
      <sheetName val="ANGQ"/>
      <sheetName val="APNQ"/>
      <sheetName val="ARIQ"/>
      <sheetName val="BAWQ"/>
      <sheetName val="BGAQ"/>
      <sheetName val="BILQ"/>
      <sheetName val="CFRQ"/>
      <sheetName val="EXXQ"/>
      <sheetName val="FSRQ"/>
      <sheetName val="GFIQ"/>
      <sheetName val="HARQ"/>
      <sheetName val="IMPQ"/>
      <sheetName val="INLQ"/>
      <sheetName val="IPLQ"/>
      <sheetName val="JDGQ"/>
      <sheetName val="LHCQ"/>
      <sheetName val="LONQ"/>
      <sheetName val="MTNQ"/>
      <sheetName val="MURQ"/>
      <sheetName val="MNDQ"/>
      <sheetName val="MPCQ"/>
      <sheetName val="NPNQ"/>
      <sheetName val="NXDQ"/>
      <sheetName val="OMLQ"/>
      <sheetName val="PIKQ"/>
      <sheetName val="RMHQ"/>
      <sheetName val="SABQ"/>
      <sheetName val="SAPQ"/>
      <sheetName val="SBKQ"/>
      <sheetName val="SOLQ"/>
      <sheetName val="SHFQ"/>
      <sheetName val="SHPQ"/>
      <sheetName val="TBSQ"/>
      <sheetName val="TFGQ"/>
      <sheetName val="VODQ"/>
      <sheetName val="WBOQ"/>
      <sheetName val="WHLQ"/>
      <sheetName val="XL5Q"/>
      <sheetName val="XL6Q"/>
      <sheetName val="XL8Q"/>
      <sheetName val="XN7Q"/>
      <sheetName val="XS9Q"/>
      <sheetName val="XW7Q"/>
      <sheetName val="XY6Q"/>
      <sheetName val="XY9Q"/>
      <sheetName val="XZ2Q"/>
      <sheetName val="XZ8Q"/>
      <sheetName val="YCRQ"/>
      <sheetName val="YBYQ"/>
      <sheetName val="YBZQ"/>
      <sheetName val="YCNQ"/>
      <sheetName val="YCOQ"/>
      <sheetName val="YCPQ"/>
      <sheetName val="YCUQ"/>
      <sheetName val="YCWQ"/>
      <sheetName val="YCZQ"/>
      <sheetName val="YDAQ"/>
      <sheetName val="YDVQ"/>
      <sheetName val="YBLQ"/>
      <sheetName val="YEKQ"/>
      <sheetName val="YFBQ"/>
      <sheetName val="YFSQ"/>
      <sheetName val="YFOQ"/>
      <sheetName val="YFTQ"/>
      <sheetName val="YFYQ"/>
      <sheetName val="YGGQ"/>
      <sheetName val="YGIQ"/>
      <sheetName val="YGJQ"/>
      <sheetName val="YGKQ"/>
      <sheetName val="YGLQ"/>
      <sheetName val="YGMQ"/>
      <sheetName val="YGRQ"/>
      <sheetName val="Tepmlate"/>
      <sheetName val="YGMQ (2)"/>
      <sheetName val="IMR_ALL"/>
      <sheetName val="YBKQ"/>
      <sheetName val="YFDQ"/>
      <sheetName val="XX6Q"/>
      <sheetName val="X1UQ (1)"/>
      <sheetName val="YEFQ"/>
      <sheetName val="YFAQ"/>
      <sheetName val="YFCQ"/>
      <sheetName val="YFHQ"/>
      <sheetName val="YGOQ"/>
      <sheetName val="YGPQ"/>
      <sheetName val="YGIQ1"/>
      <sheetName val="Safex Skew New"/>
      <sheetName val="Safex Skew Collect"/>
      <sheetName val="MTM Collection Sheet"/>
      <sheetName val="Public Holidays"/>
      <sheetName val="IMR_Teplate"/>
      <sheetName val="New IMR"/>
      <sheetName val="Sheet11"/>
      <sheetName val="IMRVVVV"/>
      <sheetName val=" DR Test"/>
      <sheetName val="TepmlateMC"/>
      <sheetName val="OverNight"/>
      <sheetName val="CDCE_"/>
      <sheetName val="Single Future Contract"/>
      <sheetName val="Anelisa-WTI"/>
      <sheetName val="Sheet2"/>
      <sheetName val="Test 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>
            <v>41309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1">
          <cell r="B1">
            <v>41401</v>
          </cell>
        </row>
      </sheetData>
      <sheetData sheetId="70"/>
      <sheetData sheetId="71">
        <row r="1">
          <cell r="B1">
            <v>41429</v>
          </cell>
        </row>
      </sheetData>
      <sheetData sheetId="72"/>
      <sheetData sheetId="73">
        <row r="1">
          <cell r="B1">
            <v>41473</v>
          </cell>
        </row>
      </sheetData>
      <sheetData sheetId="74">
        <row r="1">
          <cell r="B1">
            <v>41649</v>
          </cell>
        </row>
      </sheetData>
      <sheetData sheetId="75">
        <row r="1">
          <cell r="B1">
            <v>41501</v>
          </cell>
        </row>
      </sheetData>
      <sheetData sheetId="76">
        <row r="1">
          <cell r="B1">
            <v>41533</v>
          </cell>
        </row>
      </sheetData>
      <sheetData sheetId="77"/>
      <sheetData sheetId="78">
        <row r="1">
          <cell r="B1">
            <v>41565</v>
          </cell>
        </row>
      </sheetData>
      <sheetData sheetId="79"/>
      <sheetData sheetId="80">
        <row r="1">
          <cell r="B1">
            <v>41576</v>
          </cell>
        </row>
      </sheetData>
      <sheetData sheetId="81">
        <row r="1">
          <cell r="B1">
            <v>41599</v>
          </cell>
        </row>
      </sheetData>
      <sheetData sheetId="82">
        <row r="1">
          <cell r="B1">
            <v>41606</v>
          </cell>
        </row>
        <row r="3">
          <cell r="B3">
            <v>41900</v>
          </cell>
        </row>
      </sheetData>
      <sheetData sheetId="83">
        <row r="1">
          <cell r="B1">
            <v>41607</v>
          </cell>
        </row>
        <row r="3">
          <cell r="B3">
            <v>41718</v>
          </cell>
        </row>
      </sheetData>
      <sheetData sheetId="84">
        <row r="1">
          <cell r="B1">
            <v>41621</v>
          </cell>
        </row>
      </sheetData>
      <sheetData sheetId="85"/>
      <sheetData sheetId="86"/>
      <sheetData sheetId="87"/>
      <sheetData sheetId="88"/>
      <sheetData sheetId="89">
        <row r="1">
          <cell r="B1">
            <v>41467</v>
          </cell>
        </row>
      </sheetData>
      <sheetData sheetId="90"/>
      <sheetData sheetId="91"/>
      <sheetData sheetId="92"/>
      <sheetData sheetId="93"/>
      <sheetData sheetId="94"/>
      <sheetData sheetId="95">
        <row r="1">
          <cell r="B1">
            <v>41542</v>
          </cell>
        </row>
      </sheetData>
      <sheetData sheetId="96">
        <row r="1">
          <cell r="B1">
            <v>41610</v>
          </cell>
        </row>
      </sheetData>
      <sheetData sheetId="97">
        <row r="1">
          <cell r="B1">
            <v>41611</v>
          </cell>
        </row>
      </sheetData>
      <sheetData sheetId="98"/>
      <sheetData sheetId="99"/>
      <sheetData sheetId="100"/>
      <sheetData sheetId="101"/>
      <sheetData sheetId="102"/>
      <sheetData sheetId="103"/>
      <sheetData sheetId="104">
        <row r="4">
          <cell r="A4" t="str">
            <v>XW7Q</v>
          </cell>
        </row>
      </sheetData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osing Prices"/>
      <sheetName val="Summary"/>
      <sheetName val="X3IQ"/>
      <sheetName val="X5FQ"/>
      <sheetName val="X7AQ"/>
      <sheetName val="X7_Q"/>
      <sheetName val="X7OQ"/>
      <sheetName val="X8AQ"/>
      <sheetName val="X8DQ"/>
      <sheetName val="X9DQ"/>
      <sheetName val="X9OQ"/>
      <sheetName val="X8ZQ"/>
      <sheetName val="XA4Q"/>
      <sheetName val="XA5Q"/>
      <sheetName val="XC6Q"/>
      <sheetName val="XC6Q (2)"/>
      <sheetName val="XG2Q"/>
      <sheetName val="X1UQ"/>
      <sheetName val="XL7Q"/>
      <sheetName val="XX6Q"/>
      <sheetName val="XY1Q"/>
      <sheetName val="TABO OPTI TAIL3Month 20130123"/>
      <sheetName val="Safex Skew"/>
      <sheetName val="Opti Barrier"/>
      <sheetName val="Public Holidays"/>
    </sheetNames>
    <sheetDataSet>
      <sheetData sheetId="0"/>
      <sheetData sheetId="1">
        <row r="5">
          <cell r="J5">
            <v>4.26542903454674E-4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G1" sqref="G1:G1048576"/>
    </sheetView>
  </sheetViews>
  <sheetFormatPr defaultRowHeight="12.75"/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7">
      <c r="A2" s="3">
        <f t="shared" ref="A2:A7" ca="1" si="0">TODAY()</f>
        <v>41652</v>
      </c>
      <c r="B2" s="4" t="s">
        <v>7</v>
      </c>
      <c r="C2" s="4" t="s">
        <v>8</v>
      </c>
      <c r="D2" s="4" t="s">
        <v>9</v>
      </c>
      <c r="E2" s="3">
        <f>[2]YGLQ!$B$3</f>
        <v>41900</v>
      </c>
      <c r="F2" s="5">
        <v>-768.98555469133134</v>
      </c>
      <c r="G2" s="6">
        <f>IF(ISNUMBER(VLOOKUP(C2,'[1]Local Vol'!$D$3:$K$200,8,FALSE)),VLOOKUP(C2,'[1]Local Vol'!$D$4:$K$200,8,FALSE),"")</f>
        <v>-0.74471438541897061</v>
      </c>
    </row>
    <row r="3" spans="1:7">
      <c r="A3" s="3">
        <f t="shared" ca="1" si="0"/>
        <v>41652</v>
      </c>
      <c r="B3" s="7" t="s">
        <v>7</v>
      </c>
      <c r="C3" s="7" t="s">
        <v>10</v>
      </c>
      <c r="D3" s="4" t="s">
        <v>11</v>
      </c>
      <c r="E3" s="3">
        <v>41884</v>
      </c>
      <c r="F3" s="5">
        <v>194.7763563388325</v>
      </c>
      <c r="G3" s="8">
        <f>IF(ISNUMBER(VLOOKUP(C3,'[1]Local Vol'!$D$3:$K$200,8,FALSE)),VLOOKUP(C3,'[1]Local Vol'!$D$4:$K$200,8,FALSE),"")</f>
        <v>-0.10184286566381834</v>
      </c>
    </row>
    <row r="4" spans="1:7">
      <c r="A4" s="3">
        <f t="shared" ca="1" si="0"/>
        <v>41652</v>
      </c>
      <c r="B4" s="7" t="s">
        <v>7</v>
      </c>
      <c r="C4" s="7" t="s">
        <v>12</v>
      </c>
      <c r="D4" s="4" t="s">
        <v>11</v>
      </c>
      <c r="E4" s="3">
        <v>41842</v>
      </c>
      <c r="F4" s="5">
        <v>208.33088466426597</v>
      </c>
      <c r="G4" s="8">
        <f>IF(ISNUMBER(VLOOKUP(C4,'[1]Local Vol'!$D$3:$K$200,8,FALSE)),VLOOKUP(C4,'[1]Local Vol'!$D$4:$K$200,8,FALSE),"")</f>
        <v>-7.8364076900853785E-2</v>
      </c>
    </row>
    <row r="5" spans="1:7">
      <c r="A5" s="3">
        <f t="shared" ca="1" si="0"/>
        <v>41652</v>
      </c>
      <c r="B5" s="4" t="s">
        <v>7</v>
      </c>
      <c r="C5" s="4" t="s">
        <v>13</v>
      </c>
      <c r="D5" s="4" t="s">
        <v>14</v>
      </c>
      <c r="E5" s="3">
        <v>41809</v>
      </c>
      <c r="F5" s="5">
        <v>1.1833253121632836</v>
      </c>
      <c r="G5" s="6">
        <f>IF(ISNUMBER(VLOOKUP(C5,'[1]Local Vol'!$D$3:$K$200,8,FALSE)),VLOOKUP(C5,'[1]Local Vol'!$D$4:$K$200,8,FALSE),"")</f>
        <v>6.311787948923199E-2</v>
      </c>
    </row>
    <row r="6" spans="1:7">
      <c r="A6" s="3">
        <f t="shared" ca="1" si="0"/>
        <v>41652</v>
      </c>
      <c r="B6" s="7" t="s">
        <v>7</v>
      </c>
      <c r="C6" s="7" t="s">
        <v>15</v>
      </c>
      <c r="D6" s="7" t="s">
        <v>16</v>
      </c>
      <c r="E6" s="3">
        <v>41809</v>
      </c>
      <c r="F6" s="9">
        <v>1.461319682320994E-3</v>
      </c>
      <c r="G6" s="8">
        <f>IF(ISNUMBER(VLOOKUP(C6,'[1]Local Vol'!$D$3:$K$200,8,FALSE)),VLOOKUP(C6,'[1]Local Vol'!$D$4:$K$200,8,FALSE),"")</f>
        <v>-5.800986476599177E-4</v>
      </c>
    </row>
    <row r="7" spans="1:7">
      <c r="A7" s="3">
        <f t="shared" ca="1" si="0"/>
        <v>41652</v>
      </c>
      <c r="B7" s="4" t="s">
        <v>7</v>
      </c>
      <c r="C7" s="4" t="s">
        <v>17</v>
      </c>
      <c r="D7" s="4" t="s">
        <v>18</v>
      </c>
      <c r="E7" s="3">
        <v>41809</v>
      </c>
      <c r="F7" s="5">
        <v>5.0403848410032213</v>
      </c>
      <c r="G7" s="6">
        <f>IF(ISNUMBER(VLOOKUP(C7,'[1]Local Vol'!$D$3:$K$200,8,FALSE)),VLOOKUP(C7,'[1]Local Vol'!$D$4:$K$200,8,FALSE),"")</f>
        <v>0.16257984822661023</v>
      </c>
    </row>
    <row r="8" spans="1:7">
      <c r="A8" s="10">
        <v>41326</v>
      </c>
      <c r="B8" s="11" t="s">
        <v>7</v>
      </c>
      <c r="C8" s="11" t="s">
        <v>19</v>
      </c>
      <c r="D8" s="11" t="s">
        <v>20</v>
      </c>
      <c r="E8" s="10">
        <v>41809</v>
      </c>
      <c r="F8" s="12">
        <v>328.4619760030028</v>
      </c>
      <c r="G8" s="6">
        <f>IF(ISNUMBER(VLOOKUP(C8,'[1]Local Vol'!$D$3:$K$200,8,FALSE)),VLOOKUP(C8,'[1]Local Vol'!$D$4:$K$200,8,FALSE),"")</f>
        <v>7.7204849511008344</v>
      </c>
    </row>
    <row r="9" spans="1:7">
      <c r="A9" s="10">
        <v>41326</v>
      </c>
      <c r="B9" s="11" t="s">
        <v>7</v>
      </c>
      <c r="C9" s="11" t="s">
        <v>21</v>
      </c>
      <c r="D9" s="11" t="s">
        <v>20</v>
      </c>
      <c r="E9" s="10">
        <v>41809</v>
      </c>
      <c r="F9" s="12">
        <v>425.63717537845463</v>
      </c>
      <c r="G9" s="6">
        <f>IF(ISNUMBER(VLOOKUP(C9,'[1]Local Vol'!$D$3:$K$200,8,FALSE)),VLOOKUP(C9,'[1]Local Vol'!$D$4:$K$200,8,FALSE),"")</f>
        <v>8.4987281722646593</v>
      </c>
    </row>
    <row r="10" spans="1:7">
      <c r="A10" s="3">
        <f ca="1">TODAY()</f>
        <v>41652</v>
      </c>
      <c r="B10" s="4" t="s">
        <v>7</v>
      </c>
      <c r="C10" s="4" t="s">
        <v>22</v>
      </c>
      <c r="D10" s="4" t="s">
        <v>23</v>
      </c>
      <c r="E10" s="3">
        <v>41800</v>
      </c>
      <c r="F10" s="5">
        <v>281.13323312488234</v>
      </c>
      <c r="G10" s="6">
        <f>IF(ISNUMBER(VLOOKUP(C10,'[1]Local Vol'!$D$3:$K$200,8,FALSE)),VLOOKUP(C10,'[1]Local Vol'!$D$4:$K$200,8,FALSE),"")</f>
        <v>-0.21011020657158075</v>
      </c>
    </row>
    <row r="11" spans="1:7">
      <c r="A11" s="3">
        <f ca="1">TODAY()</f>
        <v>41652</v>
      </c>
      <c r="B11" s="4" t="s">
        <v>7</v>
      </c>
      <c r="C11" s="4" t="s">
        <v>24</v>
      </c>
      <c r="D11" s="4" t="s">
        <v>23</v>
      </c>
      <c r="E11" s="3">
        <v>41752</v>
      </c>
      <c r="F11" s="5">
        <v>140.32701617312455</v>
      </c>
      <c r="G11" s="6">
        <f>IF(ISNUMBER(VLOOKUP(C11,'[1]Local Vol'!$D$3:$K$200,8,FALSE)),VLOOKUP(C11,'[1]Local Vol'!$D$4:$K$200,8,FALSE),"")</f>
        <v>-0.19524112640762242</v>
      </c>
    </row>
    <row r="12" spans="1:7">
      <c r="A12" s="3">
        <v>41326</v>
      </c>
      <c r="B12" s="4" t="s">
        <v>7</v>
      </c>
      <c r="C12" s="4" t="s">
        <v>25</v>
      </c>
      <c r="D12" s="4" t="s">
        <v>20</v>
      </c>
      <c r="E12" s="3">
        <v>41740</v>
      </c>
      <c r="F12" s="5">
        <v>1138.2011248600334</v>
      </c>
      <c r="G12" s="6">
        <f>[3]Summary!$J$5</f>
        <v>4.26542903454674E-4</v>
      </c>
    </row>
    <row r="13" spans="1:7">
      <c r="A13" s="3">
        <f t="shared" ref="A13:A18" ca="1" si="1">TODAY()</f>
        <v>41652</v>
      </c>
      <c r="B13" s="4" t="s">
        <v>7</v>
      </c>
      <c r="C13" s="4" t="s">
        <v>26</v>
      </c>
      <c r="D13" s="4" t="s">
        <v>27</v>
      </c>
      <c r="E13" s="3">
        <v>41718</v>
      </c>
      <c r="F13" s="5">
        <v>115.4858416265605</v>
      </c>
      <c r="G13" s="6">
        <f>IF(ISNUMBER(VLOOKUP(C13,'[1]Local Vol'!$D$3:$K$200,8,FALSE)),VLOOKUP(C13,'[1]Local Vol'!$D$4:$K$200,8,FALSE),"")</f>
        <v>-0.20352321135910123</v>
      </c>
    </row>
    <row r="14" spans="1:7">
      <c r="A14" s="3">
        <f t="shared" ca="1" si="1"/>
        <v>41652</v>
      </c>
      <c r="B14" s="4" t="s">
        <v>7</v>
      </c>
      <c r="C14" s="4" t="s">
        <v>28</v>
      </c>
      <c r="D14" s="4" t="s">
        <v>29</v>
      </c>
      <c r="E14" s="3">
        <v>41718</v>
      </c>
      <c r="F14" s="5">
        <v>14.884625450468524</v>
      </c>
      <c r="G14" s="6">
        <f>IF(ISNUMBER(VLOOKUP(C14,'[1]Local Vol'!$D$3:$K$200,8,FALSE)),VLOOKUP(C14,'[1]Local Vol'!$D$4:$K$200,8,FALSE),"")</f>
        <v>-1.2794478031637671E-2</v>
      </c>
    </row>
    <row r="15" spans="1:7">
      <c r="A15" s="3">
        <f t="shared" ca="1" si="1"/>
        <v>41652</v>
      </c>
      <c r="B15" s="4" t="s">
        <v>7</v>
      </c>
      <c r="C15" s="4" t="s">
        <v>30</v>
      </c>
      <c r="D15" s="4" t="s">
        <v>31</v>
      </c>
      <c r="E15" s="3">
        <v>41718</v>
      </c>
      <c r="F15" s="5">
        <v>4.6508933597436481</v>
      </c>
      <c r="G15" s="6">
        <f>IF(ISNUMBER(VLOOKUP(C15,'[1]Local Vol'!$D$3:$K$200,8,FALSE)),VLOOKUP(C15,'[1]Local Vol'!$D$4:$K$200,8,FALSE),"")</f>
        <v>1.4342235454261352</v>
      </c>
    </row>
    <row r="16" spans="1:7">
      <c r="A16" s="3">
        <f t="shared" ca="1" si="1"/>
        <v>41652</v>
      </c>
      <c r="B16" s="4" t="s">
        <v>7</v>
      </c>
      <c r="C16" s="4" t="s">
        <v>32</v>
      </c>
      <c r="D16" s="4" t="s">
        <v>29</v>
      </c>
      <c r="E16" s="3">
        <f>[2]YGMQ!$B$3</f>
        <v>41718</v>
      </c>
      <c r="F16" s="5">
        <v>226.17853785010553</v>
      </c>
      <c r="G16" s="6">
        <f>IF(ISNUMBER(VLOOKUP(C16,'[1]Local Vol'!$D$3:$K$200,8,FALSE)),VLOOKUP(C16,'[1]Local Vol'!$D$4:$K$200,8,FALSE),"")</f>
        <v>-1.8488833161152008E-2</v>
      </c>
    </row>
    <row r="17" spans="1:7">
      <c r="A17" s="3">
        <f t="shared" ca="1" si="1"/>
        <v>41652</v>
      </c>
      <c r="B17" s="4" t="s">
        <v>7</v>
      </c>
      <c r="C17" s="4" t="s">
        <v>33</v>
      </c>
      <c r="D17" s="4" t="s">
        <v>23</v>
      </c>
      <c r="E17" s="3">
        <v>41710</v>
      </c>
      <c r="F17" s="5">
        <v>54.010761404056744</v>
      </c>
      <c r="G17" s="6">
        <f>IF(ISNUMBER(VLOOKUP(C17,'[1]Local Vol'!$D$3:$K$200,8,FALSE)),VLOOKUP(C17,'[1]Local Vol'!$D$4:$K$200,8,FALSE),"")</f>
        <v>-0.13576730906906614</v>
      </c>
    </row>
    <row r="18" spans="1:7">
      <c r="A18" s="3">
        <f t="shared" ca="1" si="1"/>
        <v>41652</v>
      </c>
      <c r="B18" s="4" t="s">
        <v>7</v>
      </c>
      <c r="C18" s="4" t="s">
        <v>34</v>
      </c>
      <c r="D18" s="4" t="s">
        <v>23</v>
      </c>
      <c r="E18" s="3">
        <v>41662</v>
      </c>
      <c r="F18" s="5">
        <v>4.9612192211386077</v>
      </c>
      <c r="G18" s="6">
        <f>IF(ISNUMBER(VLOOKUP(C18,'[1]Local Vol'!$D$3:$K$200,8,FALSE)),VLOOKUP(C18,'[1]Local Vol'!$D$4:$K$200,8,FALSE),"")</f>
        <v>-3.8367997409443785E-2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2014-01-13T06:29:44Z</dcterms:created>
  <dcterms:modified xsi:type="dcterms:W3CDTF">2014-01-13T06:32:09Z</dcterms:modified>
</cp:coreProperties>
</file>